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e199acefac13cb9/Data/Kim Werk (Cloud)/00.SGS/04. Varken/07. BLK/"/>
    </mc:Choice>
  </mc:AlternateContent>
  <xr:revisionPtr revIDLastSave="56" documentId="13_ncr:1_{5DAE0F09-3EE6-4DFB-8F3A-F6C638501E1C}" xr6:coauthVersionLast="47" xr6:coauthVersionMax="47" xr10:uidLastSave="{8FD5F436-DF7E-4FDB-AB14-34DDAC92CA56}"/>
  <bookViews>
    <workbookView xWindow="-110" yWindow="-110" windowWidth="29020" windowHeight="18700" activeTab="1" xr2:uid="{C5E9E0A4-9364-44E8-80D7-68172F9DD425}"/>
  </bookViews>
  <sheets>
    <sheet name="Biggen" sheetId="1" r:id="rId1"/>
    <sheet name="Vleesvarkens" sheetId="2" r:id="rId2"/>
    <sheet name="Zeugen" sheetId="3" r:id="rId3"/>
    <sheet name="NGE bereken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5" i="4"/>
  <c r="F4" i="4"/>
  <c r="F3" i="4"/>
  <c r="B14" i="3"/>
  <c r="B7" i="1"/>
  <c r="B13" i="3"/>
  <c r="B12" i="3"/>
  <c r="B11" i="3"/>
  <c r="B10" i="3"/>
  <c r="B7" i="2"/>
  <c r="F8" i="4" l="1"/>
  <c r="B20" i="3"/>
  <c r="B19" i="3"/>
  <c r="B22" i="3" l="1"/>
</calcChain>
</file>

<file path=xl/sharedStrings.xml><?xml version="1.0" encoding="utf-8"?>
<sst xmlns="http://schemas.openxmlformats.org/spreadsheetml/2006/main" count="49" uniqueCount="39">
  <si>
    <t>DDDA = BD100 *(50/70) *(365/100)</t>
  </si>
  <si>
    <t xml:space="preserve">Berekening Dierdagdosering VLEESVARKENS: </t>
  </si>
  <si>
    <t>Formule:</t>
  </si>
  <si>
    <t xml:space="preserve">Berekening Dierdagdosering SPEENBIGGEN: </t>
  </si>
  <si>
    <t>DDDA = BD100 *(12/17,5) *(365/100)</t>
  </si>
  <si>
    <t xml:space="preserve">BD100 Big België: </t>
  </si>
  <si>
    <t xml:space="preserve">DDDA Big Nederland: </t>
  </si>
  <si>
    <t xml:space="preserve">BD100 VVs België: </t>
  </si>
  <si>
    <t xml:space="preserve">DDDA VVs Nederland: </t>
  </si>
  <si>
    <t>Aantal gelten:</t>
  </si>
  <si>
    <t xml:space="preserve">Aantal zuigende biggen: </t>
  </si>
  <si>
    <t xml:space="preserve">Gewicht zeug/beer/gelt-Sda = </t>
  </si>
  <si>
    <t>Aantal zeugen + beer:</t>
  </si>
  <si>
    <t>kg</t>
  </si>
  <si>
    <t>Gewicht zuigende biggen-Sda=</t>
  </si>
  <si>
    <t>Gewicht zeug/beer/gelt-Belgie=</t>
  </si>
  <si>
    <t>Gewicht zuigende biggen-Belgie=</t>
  </si>
  <si>
    <t>Totaalgewicht-Sda =</t>
  </si>
  <si>
    <t xml:space="preserve">BD100big = </t>
  </si>
  <si>
    <t>BD100zeug =</t>
  </si>
  <si>
    <t xml:space="preserve">Formule deel 1= </t>
  </si>
  <si>
    <t xml:space="preserve">Formule deel 2 = </t>
  </si>
  <si>
    <t xml:space="preserve">Signaleringswaarde = </t>
  </si>
  <si>
    <t xml:space="preserve">Actiewaarde = </t>
  </si>
  <si>
    <t>Komt overeen met BD100 Belgie van 3,84</t>
  </si>
  <si>
    <t>Komt overeen met BD100 Belgie van 4,60</t>
  </si>
  <si>
    <t>Komt overeen met BD100 Belgie van 8,79</t>
  </si>
  <si>
    <t>Komt overeen met BD100 Belgie van 23,97</t>
  </si>
  <si>
    <t xml:space="preserve">Berekening Dierdagdosering  </t>
  </si>
  <si>
    <t>ZEUGEN/ZUIGENDE BIGGEN:</t>
  </si>
  <si>
    <t xml:space="preserve">DDDA Nederland = </t>
  </si>
  <si>
    <t xml:space="preserve">1 zeug </t>
  </si>
  <si>
    <t>1 vleesvarken</t>
  </si>
  <si>
    <t>1 gespeende big (geen zeugen op de locatie)</t>
  </si>
  <si>
    <t>1 gespeende big (wel zeugen op de locatie)</t>
  </si>
  <si>
    <t>NGE</t>
  </si>
  <si>
    <t>totaal NGE</t>
  </si>
  <si>
    <t>BLK norm &lt; 330 NGE</t>
  </si>
  <si>
    <t>max # dieren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</si>
</sst>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9" xfId="0" applyFill="1" applyBorder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E481-2C30-4D23-AF79-83F8A046E0DC}">
  <dimension ref="A1:E12"/>
  <sheetViews>
    <sheetView workbookViewId="0">
      <selection activeCell="B47" sqref="B47"/>
    </sheetView>
  </sheetViews>
  <sheetFormatPr defaultRowHeight="14.5" x14ac:dyDescent="0.35"/>
  <cols>
    <col min="1" max="1" width="28" bestFit="1" customWidth="1"/>
  </cols>
  <sheetData>
    <row r="1" spans="1:5" ht="21.5" thickBot="1" x14ac:dyDescent="0.55000000000000004">
      <c r="A1" s="8" t="s">
        <v>3</v>
      </c>
      <c r="B1" s="9"/>
      <c r="C1" s="9"/>
      <c r="D1" s="10"/>
      <c r="E1" s="11"/>
    </row>
    <row r="2" spans="1:5" x14ac:dyDescent="0.35">
      <c r="A2" s="2"/>
      <c r="E2" s="3"/>
    </row>
    <row r="3" spans="1:5" x14ac:dyDescent="0.35">
      <c r="A3" s="7" t="s">
        <v>2</v>
      </c>
      <c r="B3" t="s">
        <v>4</v>
      </c>
      <c r="E3" s="3"/>
    </row>
    <row r="4" spans="1:5" x14ac:dyDescent="0.35">
      <c r="A4" s="2"/>
      <c r="E4" s="3"/>
    </row>
    <row r="5" spans="1:5" x14ac:dyDescent="0.35">
      <c r="A5" s="2" t="s">
        <v>5</v>
      </c>
      <c r="B5" s="16"/>
      <c r="E5" s="3"/>
    </row>
    <row r="6" spans="1:5" x14ac:dyDescent="0.35">
      <c r="A6" s="2"/>
      <c r="E6" s="3"/>
    </row>
    <row r="7" spans="1:5" x14ac:dyDescent="0.35">
      <c r="A7" s="2" t="s">
        <v>6</v>
      </c>
      <c r="B7">
        <f>B5*(12/17.5)*(365/100)</f>
        <v>0</v>
      </c>
      <c r="E7" s="3"/>
    </row>
    <row r="8" spans="1:5" ht="15" thickBot="1" x14ac:dyDescent="0.4">
      <c r="A8" s="4"/>
      <c r="B8" s="5"/>
      <c r="C8" s="5"/>
      <c r="D8" s="5"/>
      <c r="E8" s="6"/>
    </row>
    <row r="11" spans="1:5" x14ac:dyDescent="0.35">
      <c r="A11" t="s">
        <v>22</v>
      </c>
      <c r="B11">
        <v>22</v>
      </c>
      <c r="D11" t="s">
        <v>26</v>
      </c>
    </row>
    <row r="12" spans="1:5" x14ac:dyDescent="0.35">
      <c r="A12" t="s">
        <v>23</v>
      </c>
      <c r="B12">
        <v>60</v>
      </c>
      <c r="D12" t="s"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9ECF-4E09-4C91-AC71-57000C6E8213}">
  <dimension ref="A1:F12"/>
  <sheetViews>
    <sheetView tabSelected="1" workbookViewId="0">
      <selection activeCell="B5" sqref="B5"/>
    </sheetView>
  </sheetViews>
  <sheetFormatPr defaultRowHeight="14.5" x14ac:dyDescent="0.35"/>
  <cols>
    <col min="1" max="1" width="19.08984375" customWidth="1"/>
  </cols>
  <sheetData>
    <row r="1" spans="1:6" ht="21.5" thickBot="1" x14ac:dyDescent="0.55000000000000004">
      <c r="A1" s="19" t="s">
        <v>1</v>
      </c>
      <c r="B1" s="20"/>
      <c r="C1" s="20"/>
      <c r="D1" s="20"/>
      <c r="E1" s="20"/>
      <c r="F1" s="21"/>
    </row>
    <row r="2" spans="1:6" x14ac:dyDescent="0.35">
      <c r="A2" s="2"/>
      <c r="F2" s="3"/>
    </row>
    <row r="3" spans="1:6" x14ac:dyDescent="0.35">
      <c r="A3" s="7" t="s">
        <v>2</v>
      </c>
      <c r="B3" t="s">
        <v>0</v>
      </c>
      <c r="F3" s="3"/>
    </row>
    <row r="4" spans="1:6" x14ac:dyDescent="0.35">
      <c r="A4" s="2"/>
      <c r="F4" s="3"/>
    </row>
    <row r="5" spans="1:6" x14ac:dyDescent="0.35">
      <c r="A5" s="2" t="s">
        <v>7</v>
      </c>
      <c r="B5" s="16"/>
      <c r="F5" s="3"/>
    </row>
    <row r="6" spans="1:6" x14ac:dyDescent="0.35">
      <c r="A6" s="2"/>
      <c r="F6" s="3"/>
    </row>
    <row r="7" spans="1:6" x14ac:dyDescent="0.35">
      <c r="A7" s="2" t="s">
        <v>8</v>
      </c>
      <c r="B7">
        <f>B5*(50/70)*(365/100)</f>
        <v>0</v>
      </c>
      <c r="F7" s="3"/>
    </row>
    <row r="8" spans="1:6" ht="15" thickBot="1" x14ac:dyDescent="0.4">
      <c r="A8" s="4"/>
      <c r="B8" s="5"/>
      <c r="C8" s="5"/>
      <c r="D8" s="5"/>
      <c r="E8" s="5"/>
      <c r="F8" s="6"/>
    </row>
    <row r="11" spans="1:6" x14ac:dyDescent="0.35">
      <c r="A11" t="s">
        <v>22</v>
      </c>
      <c r="B11">
        <v>10</v>
      </c>
      <c r="D11" t="s">
        <v>24</v>
      </c>
    </row>
    <row r="12" spans="1:6" x14ac:dyDescent="0.35">
      <c r="A12" t="s">
        <v>23</v>
      </c>
      <c r="B12">
        <v>12</v>
      </c>
      <c r="D12" t="s">
        <v>25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511C-44A6-4516-A17B-9D94B6D9D3E3}">
  <dimension ref="A1:H29"/>
  <sheetViews>
    <sheetView workbookViewId="0">
      <selection activeCell="B18" sqref="B18"/>
    </sheetView>
  </sheetViews>
  <sheetFormatPr defaultRowHeight="14.5" x14ac:dyDescent="0.35"/>
  <cols>
    <col min="1" max="1" width="28.26953125" bestFit="1" customWidth="1"/>
    <col min="2" max="2" width="12.6328125" customWidth="1"/>
    <col min="3" max="3" width="8.7265625" style="1"/>
  </cols>
  <sheetData>
    <row r="1" spans="1:8" ht="21" x14ac:dyDescent="0.5">
      <c r="A1" s="22" t="s">
        <v>28</v>
      </c>
      <c r="B1" s="23"/>
      <c r="C1" s="24"/>
      <c r="D1" s="12"/>
      <c r="E1" s="12"/>
      <c r="F1" s="12"/>
      <c r="G1" s="12"/>
      <c r="H1" s="12"/>
    </row>
    <row r="2" spans="1:8" ht="21.5" thickBot="1" x14ac:dyDescent="0.55000000000000004">
      <c r="A2" s="25" t="s">
        <v>29</v>
      </c>
      <c r="B2" s="26"/>
      <c r="C2" s="27"/>
      <c r="D2" s="13"/>
      <c r="E2" s="13"/>
      <c r="F2" s="13"/>
      <c r="G2" s="12"/>
      <c r="H2" s="12"/>
    </row>
    <row r="3" spans="1:8" x14ac:dyDescent="0.35">
      <c r="A3" s="2"/>
      <c r="C3" s="14"/>
    </row>
    <row r="4" spans="1:8" x14ac:dyDescent="0.35">
      <c r="A4" s="7" t="s">
        <v>2</v>
      </c>
      <c r="C4" s="14"/>
    </row>
    <row r="5" spans="1:8" x14ac:dyDescent="0.35">
      <c r="A5" s="2"/>
      <c r="C5" s="14"/>
    </row>
    <row r="6" spans="1:8" x14ac:dyDescent="0.35">
      <c r="A6" s="2" t="s">
        <v>12</v>
      </c>
      <c r="B6" s="16"/>
      <c r="C6" s="14"/>
    </row>
    <row r="7" spans="1:8" x14ac:dyDescent="0.35">
      <c r="A7" s="2" t="s">
        <v>9</v>
      </c>
      <c r="B7" s="16"/>
      <c r="C7" s="14"/>
    </row>
    <row r="8" spans="1:8" x14ac:dyDescent="0.35">
      <c r="A8" s="2" t="s">
        <v>10</v>
      </c>
      <c r="B8" s="16"/>
      <c r="C8" s="14"/>
    </row>
    <row r="9" spans="1:8" x14ac:dyDescent="0.35">
      <c r="A9" s="2"/>
      <c r="C9" s="14"/>
    </row>
    <row r="10" spans="1:8" x14ac:dyDescent="0.35">
      <c r="A10" s="2" t="s">
        <v>11</v>
      </c>
      <c r="B10">
        <f>(B6*220)+(B7*135)</f>
        <v>0</v>
      </c>
      <c r="C10" s="14" t="s">
        <v>13</v>
      </c>
    </row>
    <row r="11" spans="1:8" x14ac:dyDescent="0.35">
      <c r="A11" s="2" t="s">
        <v>14</v>
      </c>
      <c r="B11">
        <f>B8*4.5</f>
        <v>0</v>
      </c>
      <c r="C11" s="14" t="s">
        <v>13</v>
      </c>
    </row>
    <row r="12" spans="1:8" x14ac:dyDescent="0.35">
      <c r="A12" s="2" t="s">
        <v>15</v>
      </c>
      <c r="B12">
        <f>(B6*220)+(B7*220)</f>
        <v>0</v>
      </c>
      <c r="C12" s="14" t="s">
        <v>13</v>
      </c>
    </row>
    <row r="13" spans="1:8" x14ac:dyDescent="0.35">
      <c r="A13" s="2" t="s">
        <v>16</v>
      </c>
      <c r="B13">
        <f>B8*4</f>
        <v>0</v>
      </c>
      <c r="C13" s="14" t="s">
        <v>13</v>
      </c>
    </row>
    <row r="14" spans="1:8" x14ac:dyDescent="0.35">
      <c r="A14" s="2" t="s">
        <v>17</v>
      </c>
      <c r="B14">
        <f>(B6*220)+(B8*4.5)+(B7*135)</f>
        <v>0</v>
      </c>
      <c r="C14" s="14" t="s">
        <v>13</v>
      </c>
    </row>
    <row r="15" spans="1:8" x14ac:dyDescent="0.35">
      <c r="A15" s="2"/>
      <c r="C15" s="14"/>
    </row>
    <row r="16" spans="1:8" x14ac:dyDescent="0.35">
      <c r="A16" s="2" t="s">
        <v>19</v>
      </c>
      <c r="B16" s="16"/>
      <c r="C16" s="14"/>
    </row>
    <row r="17" spans="1:3" x14ac:dyDescent="0.35">
      <c r="A17" s="2" t="s">
        <v>18</v>
      </c>
      <c r="B17" s="16"/>
      <c r="C17" s="14"/>
    </row>
    <row r="18" spans="1:3" x14ac:dyDescent="0.35">
      <c r="A18" s="2"/>
      <c r="C18" s="14"/>
    </row>
    <row r="19" spans="1:3" x14ac:dyDescent="0.35">
      <c r="A19" s="2" t="s">
        <v>20</v>
      </c>
      <c r="B19" t="e">
        <f>B16*(B12/B10)*(B10/B14)</f>
        <v>#DIV/0!</v>
      </c>
      <c r="C19" s="14"/>
    </row>
    <row r="20" spans="1:3" x14ac:dyDescent="0.35">
      <c r="A20" s="2" t="s">
        <v>21</v>
      </c>
      <c r="B20" t="e">
        <f>B17*(4/4.5)*(B11/B14)</f>
        <v>#DIV/0!</v>
      </c>
      <c r="C20" s="14"/>
    </row>
    <row r="21" spans="1:3" x14ac:dyDescent="0.35">
      <c r="A21" s="2"/>
      <c r="C21" s="14"/>
    </row>
    <row r="22" spans="1:3" x14ac:dyDescent="0.35">
      <c r="A22" s="2" t="s">
        <v>30</v>
      </c>
      <c r="B22" t="e">
        <f>(B19+B20)*(365/100)</f>
        <v>#DIV/0!</v>
      </c>
      <c r="C22" s="14"/>
    </row>
    <row r="23" spans="1:3" ht="15" thickBot="1" x14ac:dyDescent="0.4">
      <c r="A23" s="4"/>
      <c r="B23" s="5"/>
      <c r="C23" s="15"/>
    </row>
    <row r="28" spans="1:3" x14ac:dyDescent="0.35">
      <c r="A28" t="s">
        <v>22</v>
      </c>
      <c r="B28">
        <v>10</v>
      </c>
    </row>
    <row r="29" spans="1:3" x14ac:dyDescent="0.35">
      <c r="A29" t="s">
        <v>23</v>
      </c>
      <c r="B29">
        <v>20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6B01-7427-4D9C-9599-3130B43A5602}">
  <dimension ref="A1:F10"/>
  <sheetViews>
    <sheetView workbookViewId="0">
      <selection activeCell="B30" sqref="B30"/>
    </sheetView>
  </sheetViews>
  <sheetFormatPr defaultRowHeight="14.5" x14ac:dyDescent="0.35"/>
  <cols>
    <col min="1" max="1" width="38" bestFit="1" customWidth="1"/>
    <col min="4" max="4" width="12.7265625" bestFit="1" customWidth="1"/>
    <col min="6" max="6" width="9.6328125" bestFit="1" customWidth="1"/>
  </cols>
  <sheetData>
    <row r="1" spans="1:6" x14ac:dyDescent="0.35">
      <c r="B1" s="1" t="s">
        <v>35</v>
      </c>
      <c r="D1" t="s">
        <v>38</v>
      </c>
      <c r="F1" t="s">
        <v>36</v>
      </c>
    </row>
    <row r="3" spans="1:6" x14ac:dyDescent="0.35">
      <c r="A3" t="s">
        <v>31</v>
      </c>
      <c r="B3">
        <v>0.2606</v>
      </c>
      <c r="D3" s="16"/>
      <c r="F3">
        <f>D3*B3</f>
        <v>0</v>
      </c>
    </row>
    <row r="4" spans="1:6" x14ac:dyDescent="0.35">
      <c r="A4" t="s">
        <v>32</v>
      </c>
      <c r="B4">
        <v>4.3700000000000003E-2</v>
      </c>
      <c r="D4" s="16"/>
      <c r="F4">
        <f>D4*B4</f>
        <v>0</v>
      </c>
    </row>
    <row r="5" spans="1:6" x14ac:dyDescent="0.35">
      <c r="A5" t="s">
        <v>33</v>
      </c>
      <c r="B5">
        <v>3.3000000000000002E-2</v>
      </c>
      <c r="D5" s="16"/>
      <c r="F5">
        <f>D5*B5</f>
        <v>0</v>
      </c>
    </row>
    <row r="6" spans="1:6" x14ac:dyDescent="0.35">
      <c r="A6" t="s">
        <v>34</v>
      </c>
      <c r="B6">
        <v>0</v>
      </c>
      <c r="D6" s="16"/>
      <c r="F6">
        <f>D6*B6</f>
        <v>0</v>
      </c>
    </row>
    <row r="8" spans="1:6" x14ac:dyDescent="0.35">
      <c r="F8" s="17">
        <f>SUM(F3:F6)</f>
        <v>0</v>
      </c>
    </row>
    <row r="10" spans="1:6" x14ac:dyDescent="0.35">
      <c r="F10" s="18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Biggen</vt:lpstr>
      <vt:lpstr>Vleesvarkens</vt:lpstr>
      <vt:lpstr>Zeugen</vt:lpstr>
      <vt:lpstr>NGE berekenen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Malysse</dc:creator>
  <cp:lastModifiedBy>Kim M</cp:lastModifiedBy>
  <dcterms:created xsi:type="dcterms:W3CDTF">2022-06-08T07:25:09Z</dcterms:created>
  <dcterms:modified xsi:type="dcterms:W3CDTF">2025-09-25T11:56:51Z</dcterms:modified>
</cp:coreProperties>
</file>